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media/image16.webp" ContentType="image/webp"/>
  <Override PartName="/xl/media/image29.webp" ContentType="image/webp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美国" sheetId="1" r:id="rId1"/>
  </sheets>
  <definedNames>
    <definedName name="_xlnm._FilterDatabase" localSheetId="0" hidden="1">美国!$A$1:$P$38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39" name="ID_072E142FEBC84FB698573416493324F4" descr="主图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51325" y="2255520"/>
          <a:ext cx="807085" cy="807085"/>
        </a:xfrm>
        <a:prstGeom prst="rect">
          <a:avLst/>
        </a:prstGeom>
      </xdr:spPr>
    </xdr:pic>
  </etc:cellImage>
  <etc:cellImage>
    <xdr:pic>
      <xdr:nvPicPr>
        <xdr:cNvPr id="18" name="ID_4EB43875668147EEAE4149929D44ACA9" descr="主图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250055" y="579120"/>
          <a:ext cx="810260" cy="807085"/>
        </a:xfrm>
        <a:prstGeom prst="rect">
          <a:avLst/>
        </a:prstGeom>
      </xdr:spPr>
    </xdr:pic>
  </etc:cellImage>
  <etc:cellImage>
    <xdr:pic>
      <xdr:nvPicPr>
        <xdr:cNvPr id="82" name="ID_CCCC22C7289247A688499F46092BC62B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69720" y="1524000"/>
          <a:ext cx="6648450" cy="64008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0" name="ID_AEB80A8A215847CFBBDD217DE3587FF6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524750" y="9391650"/>
          <a:ext cx="2828925" cy="38766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79" name="ID_355480424449494B84213A91D7092B58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569720" y="4152900"/>
          <a:ext cx="4562475" cy="70580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4" name="ID_B745693EC8764AE69D1851105C30142F" descr="主图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51960" y="6446520"/>
          <a:ext cx="805815" cy="807085"/>
        </a:xfrm>
        <a:prstGeom prst="rect">
          <a:avLst/>
        </a:prstGeom>
      </xdr:spPr>
    </xdr:pic>
  </etc:cellImage>
  <etc:cellImage>
    <xdr:pic>
      <xdr:nvPicPr>
        <xdr:cNvPr id="23" name="ID_7347ACF058B14A56B014E372F0565A97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9048750" y="4362450"/>
          <a:ext cx="3362325" cy="34766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3" name="ID_F4AE1B930F014A07947F4ECF3ACF6609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5248275" y="10229850"/>
          <a:ext cx="3857625" cy="65627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71" name="ID_772D85CC7BF54733B3CA4D671E997BB0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7524750" y="5200650"/>
          <a:ext cx="4143375" cy="40100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3" name="ID_DCD2DC0B8F6B4306A65B6436B4A2CE08" descr="画板 10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4251960" y="13990320"/>
          <a:ext cx="806450" cy="806450"/>
        </a:xfrm>
        <a:prstGeom prst="rect">
          <a:avLst/>
        </a:prstGeom>
      </xdr:spPr>
    </xdr:pic>
  </etc:cellImage>
  <etc:cellImage>
    <xdr:pic>
      <xdr:nvPicPr>
        <xdr:cNvPr id="30" name="ID_9EB2789B027A4E0D9A895ABF1FE0D81F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5248275" y="6877050"/>
          <a:ext cx="2943225" cy="34099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5" name="ID_D0EE7819BA7848A5AFDBBC1AB1533E3D" descr="画板 11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4251325" y="24048720"/>
          <a:ext cx="807085" cy="807085"/>
        </a:xfrm>
        <a:prstGeom prst="rect">
          <a:avLst/>
        </a:prstGeom>
      </xdr:spPr>
    </xdr:pic>
  </etc:cellImage>
  <etc:cellImage>
    <xdr:pic>
      <xdr:nvPicPr>
        <xdr:cNvPr id="59" name="ID_72FF2CA3916D4790B5DA9B4141D1D576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7524750" y="14420850"/>
          <a:ext cx="2076450" cy="35337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7" name="ID_9536068E9B1640C4B9D36802D4BDFC0F" descr="画板 1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4251960" y="8961120"/>
          <a:ext cx="806450" cy="806450"/>
        </a:xfrm>
        <a:prstGeom prst="rect">
          <a:avLst/>
        </a:prstGeom>
      </xdr:spPr>
    </xdr:pic>
  </etc:cellImage>
  <etc:cellImage>
    <xdr:pic>
      <xdr:nvPicPr>
        <xdr:cNvPr id="31" name="ID_0E1528236CBA401DB57997EC5B898D18"/>
        <xdr:cNvPicPr>
          <a:picLocks noChangeAspect="1"/>
        </xdr:cNvPicPr>
      </xdr:nvPicPr>
      <xdr:blipFill>
        <a:blip r:embed="rId14" r:link="rId15"/>
        <a:stretch>
          <a:fillRect/>
        </a:stretch>
      </xdr:blipFill>
      <xdr:spPr>
        <a:xfrm>
          <a:off x="5248275" y="7715250"/>
          <a:ext cx="6429375" cy="11430000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50" name="ID_16AD622545F24DD1B04D2B8C1AA14260" descr="果蔬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4391660" y="11475720"/>
          <a:ext cx="527050" cy="807085"/>
        </a:xfrm>
        <a:prstGeom prst="rect">
          <a:avLst/>
        </a:prstGeom>
      </xdr:spPr>
    </xdr:pic>
  </etc:cellImage>
  <etc:cellImage>
    <xdr:pic>
      <xdr:nvPicPr>
        <xdr:cNvPr id="81" name="ID_9044883134F4481381867C2B3C4F15D0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1569720" y="13792200"/>
          <a:ext cx="2933700" cy="58578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9" name="ID_BC30E49BBE364EC1B97AE79361354677" descr="画板 12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4251325" y="27401520"/>
          <a:ext cx="807085" cy="807085"/>
        </a:xfrm>
        <a:prstGeom prst="rect">
          <a:avLst/>
        </a:prstGeom>
      </xdr:spPr>
    </xdr:pic>
  </etc:cellImage>
  <etc:cellImage>
    <xdr:pic>
      <xdr:nvPicPr>
        <xdr:cNvPr id="72" name="ID_F03A195ECA1B4CB1BE123D4D937D2E5F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8362950" y="28670250"/>
          <a:ext cx="4010025" cy="58388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80" name="ID_8276D96B85F44EE8B3235D98FC709F68"/>
        <xdr:cNvPicPr>
          <a:picLocks noChangeAspect="1"/>
        </xdr:cNvPicPr>
      </xdr:nvPicPr>
      <xdr:blipFill>
        <a:blip r:embed="rId20"/>
        <a:stretch>
          <a:fillRect/>
        </a:stretch>
      </xdr:blipFill>
      <xdr:spPr>
        <a:xfrm>
          <a:off x="1569720" y="17297400"/>
          <a:ext cx="7000875" cy="68580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8" name="ID_0F77946194F743C39F704D0D68808366" descr="水果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4391660" y="18181320"/>
          <a:ext cx="527050" cy="807085"/>
        </a:xfrm>
        <a:prstGeom prst="rect">
          <a:avLst/>
        </a:prstGeom>
      </xdr:spPr>
    </xdr:pic>
  </etc:cellImage>
  <etc:cellImage>
    <xdr:pic>
      <xdr:nvPicPr>
        <xdr:cNvPr id="27" name="ID_35C467D52F784E9095604B781758003A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4057650" y="16097250"/>
          <a:ext cx="6057900" cy="77628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4" name="ID_98C5978EEC0441088B6C9A8FBB8DEBFC" descr="主图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250055" y="20695920"/>
          <a:ext cx="810260" cy="807085"/>
        </a:xfrm>
        <a:prstGeom prst="rect">
          <a:avLst/>
        </a:prstGeom>
      </xdr:spPr>
    </xdr:pic>
  </etc:cellImage>
  <etc:cellImage>
    <xdr:pic>
      <xdr:nvPicPr>
        <xdr:cNvPr id="61" name="ID_1AAB1970A4654C969DB60D3FB93AAB6D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9178925" y="16935450"/>
          <a:ext cx="5591175" cy="73818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76" name="ID_CF70244BF077422BB68A827083609185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1569720" y="34272220"/>
          <a:ext cx="4333875" cy="63531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4" name="ID_996EC1D38BA143A6A8FBD3349D415B40" descr="画板 1"/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>
          <a:off x="4251960" y="23210520"/>
          <a:ext cx="806450" cy="806450"/>
        </a:xfrm>
        <a:prstGeom prst="rect">
          <a:avLst/>
        </a:prstGeom>
      </xdr:spPr>
    </xdr:pic>
  </etc:cellImage>
  <etc:cellImage>
    <xdr:pic>
      <xdr:nvPicPr>
        <xdr:cNvPr id="25" name="ID_78C3D84773764684A5B7216E35D8DF7A"/>
        <xdr:cNvPicPr>
          <a:picLocks noChangeAspect="1"/>
        </xdr:cNvPicPr>
      </xdr:nvPicPr>
      <xdr:blipFill>
        <a:blip r:embed="rId26"/>
        <a:stretch>
          <a:fillRect/>
        </a:stretch>
      </xdr:blipFill>
      <xdr:spPr>
        <a:xfrm>
          <a:off x="7524750" y="21126450"/>
          <a:ext cx="4105275" cy="47529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75" name="ID_627331E884E44402849E99A982B1EAAF"/>
        <xdr:cNvPicPr>
          <a:picLocks noChangeAspect="1"/>
        </xdr:cNvPicPr>
      </xdr:nvPicPr>
      <xdr:blipFill>
        <a:blip r:embed="rId27"/>
        <a:stretch>
          <a:fillRect/>
        </a:stretch>
      </xdr:blipFill>
      <xdr:spPr>
        <a:xfrm>
          <a:off x="5248275" y="23641050"/>
          <a:ext cx="5267325" cy="71532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6" name="ID_70A6A5B0FE1C463EA348D71F68169174"/>
        <xdr:cNvPicPr>
          <a:picLocks noChangeAspect="1"/>
        </xdr:cNvPicPr>
      </xdr:nvPicPr>
      <xdr:blipFill>
        <a:blip r:embed="rId28" r:link="rId15"/>
        <a:stretch>
          <a:fillRect/>
        </a:stretch>
      </xdr:blipFill>
      <xdr:spPr>
        <a:xfrm>
          <a:off x="1569720" y="28522930"/>
          <a:ext cx="6429375" cy="11430000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2" name="ID_36803452D0B348FCA8AC18DCA8C86B71" descr="Snipaste_2024-10-23_18-23-38"/>
        <xdr:cNvPicPr>
          <a:picLocks noChangeAspect="1"/>
        </xdr:cNvPicPr>
      </xdr:nvPicPr>
      <xdr:blipFill>
        <a:blip r:embed="rId29"/>
        <a:stretch>
          <a:fillRect/>
        </a:stretch>
      </xdr:blipFill>
      <xdr:spPr>
        <a:xfrm>
          <a:off x="4091305" y="29077920"/>
          <a:ext cx="1127125" cy="1143000"/>
        </a:xfrm>
        <a:prstGeom prst="rect">
          <a:avLst/>
        </a:prstGeom>
      </xdr:spPr>
    </xdr:pic>
  </etc:cellImage>
  <etc:cellImage>
    <xdr:pic>
      <xdr:nvPicPr>
        <xdr:cNvPr id="26" name="ID_57EE8A7118EC46859A7E4A74F6971AD2"/>
        <xdr:cNvPicPr>
          <a:picLocks noChangeAspect="1"/>
        </xdr:cNvPicPr>
      </xdr:nvPicPr>
      <xdr:blipFill>
        <a:blip r:embed="rId30"/>
        <a:stretch>
          <a:fillRect/>
        </a:stretch>
      </xdr:blipFill>
      <xdr:spPr>
        <a:xfrm>
          <a:off x="8362950" y="4362450"/>
          <a:ext cx="4829175" cy="6753225"/>
        </a:xfrm>
        <a:prstGeom prst="rect">
          <a:avLst/>
        </a:prstGeom>
        <a:noFill/>
        <a:ln w="9525">
          <a:noFill/>
        </a:ln>
      </xdr:spPr>
    </xdr:pic>
  </etc:cellImage>
</etc:cellImages>
</file>

<file path=xl/sharedStrings.xml><?xml version="1.0" encoding="utf-8"?>
<sst xmlns="http://schemas.openxmlformats.org/spreadsheetml/2006/main" count="164" uniqueCount="119">
  <si>
    <t>编号NO.</t>
  </si>
  <si>
    <t>产品中文名</t>
  </si>
  <si>
    <t>Product Name（英文）</t>
  </si>
  <si>
    <t>product Image</t>
  </si>
  <si>
    <t>QTY</t>
  </si>
  <si>
    <t>Address</t>
  </si>
  <si>
    <t>Link</t>
  </si>
  <si>
    <t>Price</t>
  </si>
  <si>
    <t>Package  Image &amp;Size &amp;Weight</t>
  </si>
  <si>
    <t>Product size &amp;Weight</t>
  </si>
  <si>
    <t>图片</t>
  </si>
  <si>
    <t>五点描述（English)</t>
  </si>
  <si>
    <t>备注</t>
  </si>
  <si>
    <t>苹果醋软糖</t>
  </si>
  <si>
    <t>Keto Acv Gummies (60 Count)</t>
  </si>
  <si>
    <t>26 Garfield Ave
Garfield, New Jersey, 07026
United States</t>
  </si>
  <si>
    <t>6.2cm *6.2cm * 11.6 cm &amp; 0.223 kg</t>
  </si>
  <si>
    <t>海藻胶囊双瓶装</t>
  </si>
  <si>
    <t>Sea Moss Capsules (120 Count)</t>
  </si>
  <si>
    <t>6.2cm *12.4cm * 11.7 cm &amp; 0.4 kg</t>
  </si>
  <si>
    <t>果蔬胶囊</t>
  </si>
  <si>
    <t>Fruit And Veggies Capsules (90 Count)(Pack Of 2)</t>
  </si>
  <si>
    <t>address 1:
600 B north long St
Salisbury, North Carolina, 28144
United States
address 2:
26 Garfield Ave
Garfield, New Jersey, 07026
United States</t>
  </si>
  <si>
    <t>10cm *5cm * 16.2 cm &amp; 0.23 kg</t>
  </si>
  <si>
    <t>SD喜来芝膏50g单瓶</t>
  </si>
  <si>
    <t>Shilajit Resin (50g)(Pack Of 1)</t>
  </si>
  <si>
    <t>5.7cm *5.7cm * 6.2 cm &amp; 0.16 kg</t>
  </si>
  <si>
    <t>5合1钾镁胶囊</t>
  </si>
  <si>
    <t>5 In 1 Magnesium Capsule (120 Count)</t>
  </si>
  <si>
    <t>11.7cm *6.2cm * 6.2 cm &amp; 0.2 kg</t>
  </si>
  <si>
    <t>喜来芝海藻胶囊组合</t>
  </si>
  <si>
    <t>Shilajit And Sea Moss Capsules (60 Count)(Pack Of 2)</t>
  </si>
  <si>
    <t>10.4cm *5.2cm * 9.2 cm &amp; 0.13 kg</t>
  </si>
  <si>
    <t>蘑菇咖啡粉120g</t>
  </si>
  <si>
    <t>Mushroom Coffee Powder (120g)</t>
  </si>
  <si>
    <t>9cm *9cm * 7.5 cm &amp; 0.168 kg</t>
  </si>
  <si>
    <t>果蔬胶囊双组</t>
  </si>
  <si>
    <t>Fruit And Veggies Capsules (90 Count)(Pack Of 4)</t>
  </si>
  <si>
    <t>10cm *10cm * 16.2 cm &amp; 0.46 kg</t>
  </si>
  <si>
    <t>15天清理促排30粒胶囊</t>
  </si>
  <si>
    <t>15-Day Cleansing And Detoxifying Capsules (30 Count)</t>
  </si>
  <si>
    <t>5.2cm *5.2cm * 9.7 cm &amp; 0.045 kg</t>
  </si>
  <si>
    <t>蘑菇咖啡粉250g</t>
  </si>
  <si>
    <t>Mushroom Coffee Powder (250g)</t>
  </si>
  <si>
    <t>9.5cm *9.5cm * 14 cm &amp; 0.335 kg</t>
  </si>
  <si>
    <t>maca胶囊单瓶</t>
  </si>
  <si>
    <t>Maca Capsules （60 Count）</t>
  </si>
  <si>
    <t>5.2cm *5.2cm * 9.7 cm &amp; 0.069 kg</t>
  </si>
  <si>
    <t>胶原蛋白454g袋装1BL</t>
  </si>
  <si>
    <t>Collagen Peptide （454g）</t>
  </si>
  <si>
    <t>17cm *7.5cm * 25.5 cm &amp; 0.48 kg</t>
  </si>
  <si>
    <t>喜来芝软糖</t>
  </si>
  <si>
    <t>Shilajit Gummies(60 Count)</t>
  </si>
  <si>
    <t>蔬菜胶囊</t>
  </si>
  <si>
    <t>Veggies Capsules (90 Count)(Pack Of 1)</t>
  </si>
  <si>
    <t>5cm *5cm * 16.2 cm &amp; 0.12 kg</t>
  </si>
  <si>
    <t>15天清理促排30粒胶囊双瓶装</t>
  </si>
  <si>
    <t>15-Day Cleansing And Detoxifying Capsules (30 Count)(Pack Of 2)</t>
  </si>
  <si>
    <t>10.4cm *5.2cm * 9.7 cm &amp; 0.09 kg</t>
  </si>
  <si>
    <t>海藻胶囊单瓶装</t>
  </si>
  <si>
    <t>Sea Moss Capsules (120 Count)(Pack 0f 2)</t>
  </si>
  <si>
    <t>6.2cm *6.2cm * 11.7 cm &amp; 0.2 kg</t>
  </si>
  <si>
    <t>湿润紧致胶囊单瓶</t>
  </si>
  <si>
    <t>Vaginal Wetness &amp; Tightening Capsules (60 Count)</t>
  </si>
  <si>
    <t>15天清理促排30粒胶囊三瓶装</t>
  </si>
  <si>
    <t>15-Day Cleansing And Detoxifying Capsules (30 Count)(Pack Of 3)</t>
  </si>
  <si>
    <t>10.4cm *10.4cm * 9.7 cm &amp; 0.135 kg</t>
  </si>
  <si>
    <t>男性睾酮胶囊</t>
  </si>
  <si>
    <t>Muscle Builder Capsules(150 Count)</t>
  </si>
  <si>
    <t>6.8cm *6.8cm * 12.5 cm &amp; 0.161 kg</t>
  </si>
  <si>
    <t>5合1钾镁胶囊双瓶装</t>
  </si>
  <si>
    <t>5 In 1 Magnesium Capsule (120 Count)(Pack Of 2)</t>
  </si>
  <si>
    <t>12.4cm *11.7cm * 6.2 cm &amp; 0.4 kg</t>
  </si>
  <si>
    <t>喜来芝酊剂20oz单瓶</t>
  </si>
  <si>
    <t>Shilajit Drops (20oz)</t>
  </si>
  <si>
    <t>4.03cm *4.03cm * 12.03 cm &amp; 0.15 kg</t>
  </si>
  <si>
    <t>水果胶囊</t>
  </si>
  <si>
    <t>Fruit Capsules (90 Count)(Pack Of 1)</t>
  </si>
  <si>
    <t>SD喜来芝膏50g三瓶</t>
  </si>
  <si>
    <t>Shilajit Resin (50g)(Pack Of 3)</t>
  </si>
  <si>
    <t>11.4cm *5.7cm * 6.2 cm &amp; 0.48 kg</t>
  </si>
  <si>
    <t>胶原蛋白肽粉袋装2LB</t>
  </si>
  <si>
    <t>Collagen Peptide （907g）</t>
  </si>
  <si>
    <t>20cm *5cm * 30 cm &amp; 1 kg</t>
  </si>
  <si>
    <t>苹果醋软糖双瓶</t>
  </si>
  <si>
    <t>Keto Acv Gummies (60 Count)(Pack Of 2)</t>
  </si>
  <si>
    <t>6.2cm *12.4cm * 11.6 cm &amp; 0.446 kg</t>
  </si>
  <si>
    <t>苹果醋小熊软糖双瓶</t>
  </si>
  <si>
    <t>乳清蛋白粉巧克力味</t>
  </si>
  <si>
    <t>Whey Protein Powder(Chocolate Flavor)(2lb)</t>
  </si>
  <si>
    <t>14.5cm *14.5cm * 25.5 cm &amp; 1 kg</t>
  </si>
  <si>
    <t>一氧化氮助推器胶囊单瓶</t>
  </si>
  <si>
    <t>Nitric Oxide Booster Capsules (60 Count)</t>
  </si>
  <si>
    <t>5.8cm *5.8cm * 10.5 cm &amp; 0.135 kg</t>
  </si>
  <si>
    <t>一氧化氮助推器胶囊双瓶</t>
  </si>
  <si>
    <t>Nitric Oxide Booster Capsules (60 Count)(Pack Of 2)</t>
  </si>
  <si>
    <t>11.6cm *5.8cm * 10.5 cm &amp; 0.27 kg</t>
  </si>
  <si>
    <t>湿润紧致胶囊双瓶</t>
  </si>
  <si>
    <t>Vaginal Wetness &amp; Tightening Capsules (60 Count)(Pack Of 2)</t>
  </si>
  <si>
    <t>10.4cm *5.2cm * 9.7 cm &amp; 0.138 kg</t>
  </si>
  <si>
    <t>SD喜来芝膏50g双瓶</t>
  </si>
  <si>
    <t>Shilajit Resin (50g)(Pack Of 2)</t>
  </si>
  <si>
    <t>11.4cm *5.7cm * 6.2 cm &amp; 0.32 kg</t>
  </si>
  <si>
    <t>喜来芝胶囊</t>
  </si>
  <si>
    <t>Shilajit Capsules (60 Count)</t>
  </si>
  <si>
    <t>9.5cm *5.2cm * 5.2 cm &amp; 0.065 kg</t>
  </si>
  <si>
    <t>乳清蛋白粉2LB</t>
  </si>
  <si>
    <t>Whey Protein Powder (Vanilla Flavor)(2lb)</t>
  </si>
  <si>
    <t>湿润紧致胶囊三瓶</t>
  </si>
  <si>
    <t>Vaginal Wetness &amp; Tightening Capsules (60 Count)(Pack Of 3)</t>
  </si>
  <si>
    <t>15.6cm *5.2cm * 9.7 cm &amp; 0.207 kg</t>
  </si>
  <si>
    <t>BHBKETO胶囊双瓶</t>
  </si>
  <si>
    <t>Keto Bhb Capsules (120 Count)(Pack Of 2)</t>
  </si>
  <si>
    <t>12.4cm *6.2cm * 11.6 cm &amp; 0.24 kg</t>
  </si>
  <si>
    <t>胶原蛋白肽粉</t>
  </si>
  <si>
    <t>Collagen Peptide （567g）</t>
  </si>
  <si>
    <t>12cm *12cm * 16 cm &amp; 0.598 kg</t>
  </si>
  <si>
    <t>海藻胶囊</t>
  </si>
  <si>
    <t>Sea Moss Capsules (60 Capsules)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</si>
</sst>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$#,##0.00;\-\$#,##0.00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微软雅黑"/>
      <charset val="134"/>
    </font>
    <font>
      <b/>
      <sz val="11"/>
      <color theme="1"/>
      <name val="微软雅黑"/>
      <charset val="134"/>
    </font>
    <font>
      <b/>
      <sz val="11"/>
      <color rgb="FFFF0000"/>
      <name val="微软雅黑"/>
      <charset val="134"/>
    </font>
    <font>
      <u/>
      <sz val="11"/>
      <color theme="10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Tahoma"/>
      <charset val="134"/>
    </font>
  </fonts>
  <fills count="34">
    <fill>
      <patternFill patternType="none"/>
    </fill>
    <fill>
      <patternFill patternType="gray125"/>
    </fill>
    <fill>
      <patternFill patternType="solid">
        <fgColor theme="6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0" borderId="0"/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Border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176" fontId="0" fillId="0" borderId="1" xfId="0" applyNumberForma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2" xfId="50"/>
    <cellStyle name="常规 3 4" xfId="51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9" Type="http://schemas.openxmlformats.org/officeDocument/2006/relationships/image" Target="media/image11.jpeg"/><Relationship Id="rId8" Type="http://schemas.openxmlformats.org/officeDocument/2006/relationships/image" Target="media/image10.png"/><Relationship Id="rId7" Type="http://schemas.openxmlformats.org/officeDocument/2006/relationships/image" Target="media/image9.png"/><Relationship Id="rId6" Type="http://schemas.openxmlformats.org/officeDocument/2006/relationships/image" Target="media/image8.png"/><Relationship Id="rId5" Type="http://schemas.openxmlformats.org/officeDocument/2006/relationships/image" Target="media/image7.png"/><Relationship Id="rId4" Type="http://schemas.openxmlformats.org/officeDocument/2006/relationships/image" Target="media/image6.png"/><Relationship Id="rId30" Type="http://schemas.openxmlformats.org/officeDocument/2006/relationships/image" Target="media/image31.png"/><Relationship Id="rId3" Type="http://schemas.openxmlformats.org/officeDocument/2006/relationships/image" Target="media/image5.png"/><Relationship Id="rId29" Type="http://schemas.openxmlformats.org/officeDocument/2006/relationships/image" Target="media/image30.jpeg"/><Relationship Id="rId28" Type="http://schemas.openxmlformats.org/officeDocument/2006/relationships/image" Target="media/image29.webp"/><Relationship Id="rId27" Type="http://schemas.openxmlformats.org/officeDocument/2006/relationships/image" Target="media/image28.png"/><Relationship Id="rId26" Type="http://schemas.openxmlformats.org/officeDocument/2006/relationships/image" Target="media/image27.png"/><Relationship Id="rId25" Type="http://schemas.openxmlformats.org/officeDocument/2006/relationships/image" Target="media/image26.jpeg"/><Relationship Id="rId24" Type="http://schemas.openxmlformats.org/officeDocument/2006/relationships/image" Target="media/image25.png"/><Relationship Id="rId23" Type="http://schemas.openxmlformats.org/officeDocument/2006/relationships/image" Target="media/image24.png"/><Relationship Id="rId22" Type="http://schemas.openxmlformats.org/officeDocument/2006/relationships/image" Target="media/image23.png"/><Relationship Id="rId21" Type="http://schemas.openxmlformats.org/officeDocument/2006/relationships/image" Target="media/image22.png"/><Relationship Id="rId20" Type="http://schemas.openxmlformats.org/officeDocument/2006/relationships/image" Target="media/image21.png"/><Relationship Id="rId2" Type="http://schemas.openxmlformats.org/officeDocument/2006/relationships/image" Target="media/image4.png"/><Relationship Id="rId19" Type="http://schemas.openxmlformats.org/officeDocument/2006/relationships/image" Target="media/image20.png"/><Relationship Id="rId18" Type="http://schemas.openxmlformats.org/officeDocument/2006/relationships/image" Target="media/image19.jpeg"/><Relationship Id="rId17" Type="http://schemas.openxmlformats.org/officeDocument/2006/relationships/image" Target="media/image18.png"/><Relationship Id="rId16" Type="http://schemas.openxmlformats.org/officeDocument/2006/relationships/image" Target="media/image17.png"/><Relationship Id="rId15" Type="http://schemas.openxmlformats.org/officeDocument/2006/relationships/image" Target="NULL" TargetMode="External"/><Relationship Id="rId14" Type="http://schemas.openxmlformats.org/officeDocument/2006/relationships/image" Target="media/image16.webp"/><Relationship Id="rId13" Type="http://schemas.openxmlformats.org/officeDocument/2006/relationships/image" Target="media/image15.jpeg"/><Relationship Id="rId12" Type="http://schemas.openxmlformats.org/officeDocument/2006/relationships/image" Target="media/image14.png"/><Relationship Id="rId11" Type="http://schemas.openxmlformats.org/officeDocument/2006/relationships/image" Target="media/image13.jpeg"/><Relationship Id="rId10" Type="http://schemas.openxmlformats.org/officeDocument/2006/relationships/image" Target="media/image12.png"/><Relationship Id="rId1" Type="http://schemas.openxmlformats.org/officeDocument/2006/relationships/image" Target="media/image3.jpeg"/></Relationships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www.wps.cn/officeDocument/2020/cellImage" Target="cellimag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10</xdr:col>
      <xdr:colOff>0</xdr:colOff>
      <xdr:row>1</xdr:row>
      <xdr:rowOff>0</xdr:rowOff>
    </xdr:from>
    <xdr:to>
      <xdr:col>10</xdr:col>
      <xdr:colOff>304800</xdr:colOff>
      <xdr:row>1</xdr:row>
      <xdr:rowOff>304800</xdr:rowOff>
    </xdr:to>
    <xdr:pic>
      <xdr:nvPicPr>
        <xdr:cNvPr id="10" name="图片 9" descr="VUEYAA Rechargeable Heated Eye Mask for Sleeping, USB Warm Compress, Stress Relief Mask for Chalazion, Dark Circles, MGD and Puffy Eyes, Warm Therapy to Unclog Glands (Green)"/>
        <xdr:cNvPicPr>
          <a:picLocks noChangeAspect="1"/>
        </xdr:cNvPicPr>
      </xdr:nvPicPr>
      <xdr:blipFill>
        <a:stretch>
          <a:fillRect/>
        </a:stretch>
      </xdr:blipFill>
      <xdr:spPr>
        <a:xfrm>
          <a:off x="14591665" y="94107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0</xdr:colOff>
      <xdr:row>1</xdr:row>
      <xdr:rowOff>0</xdr:rowOff>
    </xdr:from>
    <xdr:to>
      <xdr:col>11</xdr:col>
      <xdr:colOff>304800</xdr:colOff>
      <xdr:row>1</xdr:row>
      <xdr:rowOff>304800</xdr:rowOff>
    </xdr:to>
    <xdr:pic>
      <xdr:nvPicPr>
        <xdr:cNvPr id="12" name="图片 11" descr="VUEYAA Rechargeable Heated Eye Mask for Sleeping, USB Warm Compress, Stress Relief Mask for Chalazion, Dark Circles, MGD and Puffy Eyes, Warm Therapy to Unclog Glands (Green)"/>
        <xdr:cNvPicPr>
          <a:picLocks noChangeAspect="1"/>
        </xdr:cNvPicPr>
      </xdr:nvPicPr>
      <xdr:blipFill>
        <a:stretch>
          <a:fillRect/>
        </a:stretch>
      </xdr:blipFill>
      <xdr:spPr>
        <a:xfrm>
          <a:off x="15860395" y="94107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0</xdr:colOff>
      <xdr:row>1</xdr:row>
      <xdr:rowOff>0</xdr:rowOff>
    </xdr:from>
    <xdr:to>
      <xdr:col>11</xdr:col>
      <xdr:colOff>304800</xdr:colOff>
      <xdr:row>1</xdr:row>
      <xdr:rowOff>304800</xdr:rowOff>
    </xdr:to>
    <xdr:pic>
      <xdr:nvPicPr>
        <xdr:cNvPr id="5" name="图片 4"/>
        <xdr:cNvPicPr>
          <a:picLocks noChangeAspect="1"/>
        </xdr:cNvPicPr>
      </xdr:nvPicPr>
      <xdr:blipFill>
        <a:stretch>
          <a:fillRect/>
        </a:stretch>
      </xdr:blipFill>
      <xdr:spPr>
        <a:xfrm>
          <a:off x="15860395" y="94107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304800</xdr:colOff>
      <xdr:row>1</xdr:row>
      <xdr:rowOff>304800</xdr:rowOff>
    </xdr:to>
    <xdr:pic>
      <xdr:nvPicPr>
        <xdr:cNvPr id="8" name="图片 7"/>
        <xdr:cNvPicPr>
          <a:picLocks noChangeAspect="1"/>
        </xdr:cNvPicPr>
      </xdr:nvPicPr>
      <xdr:blipFill>
        <a:stretch>
          <a:fillRect/>
        </a:stretch>
      </xdr:blipFill>
      <xdr:spPr>
        <a:xfrm>
          <a:off x="18397855" y="94107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304800</xdr:colOff>
      <xdr:row>1</xdr:row>
      <xdr:rowOff>304800</xdr:rowOff>
    </xdr:to>
    <xdr:pic>
      <xdr:nvPicPr>
        <xdr:cNvPr id="9" name="图片 8"/>
        <xdr:cNvPicPr>
          <a:picLocks noChangeAspect="1"/>
        </xdr:cNvPicPr>
      </xdr:nvPicPr>
      <xdr:blipFill>
        <a:stretch>
          <a:fillRect/>
        </a:stretch>
      </xdr:blipFill>
      <xdr:spPr>
        <a:xfrm>
          <a:off x="18397855" y="94107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304800</xdr:colOff>
      <xdr:row>1</xdr:row>
      <xdr:rowOff>304800</xdr:rowOff>
    </xdr:to>
    <xdr:pic>
      <xdr:nvPicPr>
        <xdr:cNvPr id="14" name="图片 13"/>
        <xdr:cNvPicPr>
          <a:picLocks noChangeAspect="1"/>
        </xdr:cNvPicPr>
      </xdr:nvPicPr>
      <xdr:blipFill>
        <a:stretch>
          <a:fillRect/>
        </a:stretch>
      </xdr:blipFill>
      <xdr:spPr>
        <a:xfrm>
          <a:off x="20935315" y="94107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810895</xdr:colOff>
      <xdr:row>23</xdr:row>
      <xdr:rowOff>904240</xdr:rowOff>
    </xdr:to>
    <xdr:pic>
      <xdr:nvPicPr>
        <xdr:cNvPr id="13" name="ID_16A01B87DC3440A1B44B9674B64249D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38320" y="21644610"/>
          <a:ext cx="810895" cy="904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807085</xdr:colOff>
      <xdr:row>23</xdr:row>
      <xdr:rowOff>24130</xdr:rowOff>
    </xdr:from>
    <xdr:to>
      <xdr:col>4</xdr:col>
      <xdr:colOff>0</xdr:colOff>
      <xdr:row>23</xdr:row>
      <xdr:rowOff>931545</xdr:rowOff>
    </xdr:to>
    <xdr:pic>
      <xdr:nvPicPr>
        <xdr:cNvPr id="15" name="ID_ADB1C9E9025A486E8666E34C9DCB867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45405" y="21668740"/>
          <a:ext cx="676275" cy="907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810895</xdr:colOff>
      <xdr:row>4</xdr:row>
      <xdr:rowOff>904240</xdr:rowOff>
    </xdr:to>
    <xdr:pic>
      <xdr:nvPicPr>
        <xdr:cNvPr id="16" name="ID_16A01B87DC3440A1B44B9674B64249D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38320" y="3764280"/>
          <a:ext cx="810895" cy="904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807085</xdr:colOff>
      <xdr:row>4</xdr:row>
      <xdr:rowOff>24130</xdr:rowOff>
    </xdr:from>
    <xdr:to>
      <xdr:col>4</xdr:col>
      <xdr:colOff>0</xdr:colOff>
      <xdr:row>4</xdr:row>
      <xdr:rowOff>931545</xdr:rowOff>
    </xdr:to>
    <xdr:pic>
      <xdr:nvPicPr>
        <xdr:cNvPr id="17" name="ID_ADB1C9E9025A486E8666E34C9DCB867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45405" y="3788410"/>
          <a:ext cx="676275" cy="907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810895</xdr:colOff>
      <xdr:row>31</xdr:row>
      <xdr:rowOff>904240</xdr:rowOff>
    </xdr:to>
    <xdr:pic>
      <xdr:nvPicPr>
        <xdr:cNvPr id="18" name="ID_16A01B87DC3440A1B44B9674B64249D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38320" y="29173170"/>
          <a:ext cx="810895" cy="904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807085</xdr:colOff>
      <xdr:row>31</xdr:row>
      <xdr:rowOff>24130</xdr:rowOff>
    </xdr:from>
    <xdr:to>
      <xdr:col>4</xdr:col>
      <xdr:colOff>0</xdr:colOff>
      <xdr:row>31</xdr:row>
      <xdr:rowOff>931545</xdr:rowOff>
    </xdr:to>
    <xdr:pic>
      <xdr:nvPicPr>
        <xdr:cNvPr id="19" name="ID_ADB1C9E9025A486E8666E34C9DCB867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45405" y="29197300"/>
          <a:ext cx="676275" cy="90741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8"/>
  <sheetViews>
    <sheetView tabSelected="1" workbookViewId="0">
      <pane ySplit="1" topLeftCell="A2" activePane="bottomLeft" state="frozen"/>
      <selection/>
      <selection pane="bottomLeft" activeCell="E1" sqref="E1"/>
    </sheetView>
  </sheetViews>
  <sheetFormatPr defaultColWidth="18.5" defaultRowHeight="74.1" customHeight="1"/>
  <cols>
    <col min="1" max="1" width="8.62962962962963" style="2" customWidth="1"/>
    <col min="2" max="2" width="17" style="3" customWidth="1"/>
    <col min="3" max="3" width="37.6296296296296" style="3" customWidth="1"/>
    <col min="4" max="4" width="21.6296296296296" style="3" customWidth="1"/>
    <col min="5" max="5" width="12.3703703703704" style="3" customWidth="1"/>
    <col min="6" max="6" width="24.6296296296296" style="3" customWidth="1"/>
    <col min="7" max="7" width="16.25" style="3" customWidth="1"/>
    <col min="8" max="8" width="18.5" style="3"/>
    <col min="9" max="9" width="18.5" style="3" customWidth="1"/>
    <col min="10" max="10" width="37.6296296296296" style="3" customWidth="1"/>
    <col min="11" max="16384" width="18.5" style="3"/>
  </cols>
  <sheetData>
    <row r="1" s="1" customFormat="1" customHeight="1" spans="1:16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5" t="s">
        <v>6</v>
      </c>
      <c r="H1" s="6" t="s">
        <v>7</v>
      </c>
      <c r="I1" s="5" t="s">
        <v>8</v>
      </c>
      <c r="J1" s="5" t="s">
        <v>9</v>
      </c>
      <c r="K1" s="5" t="s">
        <v>10</v>
      </c>
      <c r="L1" s="5" t="s">
        <v>10</v>
      </c>
      <c r="M1" s="5" t="s">
        <v>10</v>
      </c>
      <c r="N1" s="5" t="s">
        <v>10</v>
      </c>
      <c r="O1" s="5" t="s">
        <v>11</v>
      </c>
      <c r="P1" s="7" t="s">
        <v>12</v>
      </c>
    </row>
    <row r="2" s="2" customFormat="1" customHeight="1" spans="1:16">
      <c r="A2" s="8">
        <v>1</v>
      </c>
      <c r="B2" s="8" t="s">
        <v>13</v>
      </c>
      <c r="C2" s="8" t="s">
        <v>14</v>
      </c>
      <c r="D2" s="8" t="str">
        <f>_xlfn.DISPIMG("ID_4EB43875668147EEAE4149929D44ACA9",1)</f>
        <v>=DISPIMG("ID_4EB43875668147EEAE4149929D44ACA9",1)</v>
      </c>
      <c r="E2" s="8">
        <v>50</v>
      </c>
      <c r="F2" s="9" t="s">
        <v>15</v>
      </c>
      <c r="G2" s="8"/>
      <c r="H2" s="10">
        <v>2.75</v>
      </c>
      <c r="I2" s="8"/>
      <c r="J2" s="8" t="s">
        <v>16</v>
      </c>
      <c r="K2" s="8"/>
      <c r="L2" s="8"/>
      <c r="M2" s="8"/>
      <c r="N2" s="8"/>
      <c r="O2" s="8"/>
      <c r="P2" s="8"/>
    </row>
    <row r="3" s="2" customFormat="1" customHeight="1" spans="1:16">
      <c r="A3" s="8">
        <v>2</v>
      </c>
      <c r="B3" s="8" t="s">
        <v>17</v>
      </c>
      <c r="C3" s="8" t="s">
        <v>18</v>
      </c>
      <c r="D3" s="8" t="str">
        <f>_xlfn.DISPIMG("ID_CCCC22C7289247A688499F46092BC62B",1)</f>
        <v>=DISPIMG("ID_CCCC22C7289247A688499F46092BC62B",1)</v>
      </c>
      <c r="E3" s="8">
        <v>50</v>
      </c>
      <c r="F3" s="9" t="s">
        <v>15</v>
      </c>
      <c r="G3" s="8"/>
      <c r="H3" s="10">
        <v>5</v>
      </c>
      <c r="I3" s="8"/>
      <c r="J3" s="8" t="s">
        <v>19</v>
      </c>
      <c r="K3" s="8"/>
      <c r="L3" s="8"/>
      <c r="M3" s="8"/>
      <c r="N3" s="8"/>
      <c r="O3" s="8"/>
      <c r="P3" s="8"/>
    </row>
    <row r="4" s="2" customFormat="1" customHeight="1" spans="1:16">
      <c r="A4" s="8">
        <v>3</v>
      </c>
      <c r="B4" s="8" t="s">
        <v>20</v>
      </c>
      <c r="C4" s="8" t="s">
        <v>21</v>
      </c>
      <c r="D4" s="8" t="str">
        <f>_xlfn.DISPIMG("ID_072E142FEBC84FB698573416493324F4",1)</f>
        <v>=DISPIMG("ID_072E142FEBC84FB698573416493324F4",1)</v>
      </c>
      <c r="E4" s="8">
        <v>50</v>
      </c>
      <c r="F4" s="9" t="s">
        <v>22</v>
      </c>
      <c r="G4" s="8"/>
      <c r="H4" s="10">
        <v>4.5</v>
      </c>
      <c r="I4" s="8"/>
      <c r="J4" s="8" t="s">
        <v>23</v>
      </c>
      <c r="K4" s="8"/>
      <c r="L4" s="8"/>
      <c r="M4" s="8"/>
      <c r="N4" s="8"/>
      <c r="O4" s="8"/>
      <c r="P4" s="8"/>
    </row>
    <row r="5" s="2" customFormat="1" customHeight="1" spans="1:16">
      <c r="A5" s="8">
        <v>4</v>
      </c>
      <c r="B5" s="8" t="s">
        <v>24</v>
      </c>
      <c r="C5" s="8" t="s">
        <v>25</v>
      </c>
      <c r="D5" s="8"/>
      <c r="E5" s="8">
        <v>50</v>
      </c>
      <c r="F5" s="9" t="s">
        <v>22</v>
      </c>
      <c r="G5" s="8"/>
      <c r="H5" s="10">
        <v>3</v>
      </c>
      <c r="I5" s="8"/>
      <c r="J5" s="8" t="s">
        <v>26</v>
      </c>
      <c r="K5" s="8"/>
      <c r="L5" s="8"/>
      <c r="M5" s="8"/>
      <c r="N5" s="8"/>
      <c r="O5" s="8"/>
      <c r="P5" s="8"/>
    </row>
    <row r="6" s="2" customFormat="1" customHeight="1" spans="1:16">
      <c r="A6" s="8">
        <v>5</v>
      </c>
      <c r="B6" s="8" t="s">
        <v>27</v>
      </c>
      <c r="C6" s="8" t="s">
        <v>28</v>
      </c>
      <c r="D6" s="8" t="str">
        <f>_xlfn.DISPIMG("ID_355480424449494B84213A91D7092B58",1)</f>
        <v>=DISPIMG("ID_355480424449494B84213A91D7092B58",1)</v>
      </c>
      <c r="E6" s="8">
        <v>50</v>
      </c>
      <c r="F6" s="9" t="s">
        <v>15</v>
      </c>
      <c r="G6" s="8"/>
      <c r="H6" s="10">
        <v>3.5</v>
      </c>
      <c r="I6" s="8"/>
      <c r="J6" s="8" t="s">
        <v>29</v>
      </c>
      <c r="K6" s="8"/>
      <c r="L6" s="8"/>
      <c r="M6" s="8"/>
      <c r="N6" s="8"/>
      <c r="O6" s="8"/>
      <c r="P6" s="8"/>
    </row>
    <row r="7" s="2" customFormat="1" customHeight="1" spans="1:16">
      <c r="A7" s="8">
        <v>6</v>
      </c>
      <c r="B7" s="8" t="s">
        <v>30</v>
      </c>
      <c r="C7" s="8" t="s">
        <v>31</v>
      </c>
      <c r="D7" s="8" t="str">
        <f>_xlfn.DISPIMG("ID_7347ACF058B14A56B014E372F0565A97",1)</f>
        <v>=DISPIMG("ID_7347ACF058B14A56B014E372F0565A97",1)</v>
      </c>
      <c r="E7" s="8">
        <v>50</v>
      </c>
      <c r="F7" s="9" t="s">
        <v>15</v>
      </c>
      <c r="G7" s="8"/>
      <c r="H7" s="10">
        <v>2.88</v>
      </c>
      <c r="I7" s="8"/>
      <c r="J7" s="8" t="s">
        <v>32</v>
      </c>
      <c r="K7" s="8"/>
      <c r="L7" s="8"/>
      <c r="M7" s="8"/>
      <c r="N7" s="8"/>
      <c r="O7" s="8"/>
      <c r="P7" s="8"/>
    </row>
    <row r="8" s="2" customFormat="1" customHeight="1" spans="1:16">
      <c r="A8" s="8">
        <v>7</v>
      </c>
      <c r="B8" s="8" t="s">
        <v>33</v>
      </c>
      <c r="C8" s="8" t="s">
        <v>34</v>
      </c>
      <c r="D8" s="8" t="str">
        <f>_xlfn.DISPIMG("ID_772D85CC7BF54733B3CA4D671E997BB0",1)</f>
        <v>=DISPIMG("ID_772D85CC7BF54733B3CA4D671E997BB0",1)</v>
      </c>
      <c r="E8" s="8">
        <v>50</v>
      </c>
      <c r="F8" s="9" t="s">
        <v>15</v>
      </c>
      <c r="G8" s="8"/>
      <c r="H8" s="10">
        <v>3.2</v>
      </c>
      <c r="I8" s="8"/>
      <c r="J8" s="8" t="s">
        <v>35</v>
      </c>
      <c r="K8" s="8"/>
      <c r="L8" s="8"/>
      <c r="M8" s="8"/>
      <c r="N8" s="8"/>
      <c r="O8" s="8"/>
      <c r="P8" s="8"/>
    </row>
    <row r="9" s="2" customFormat="1" customHeight="1" spans="1:16">
      <c r="A9" s="8">
        <v>8</v>
      </c>
      <c r="B9" s="8" t="s">
        <v>36</v>
      </c>
      <c r="C9" s="8" t="s">
        <v>37</v>
      </c>
      <c r="D9" s="8" t="str">
        <f>_xlfn.DISPIMG("ID_B745693EC8764AE69D1851105C30142F",1)</f>
        <v>=DISPIMG("ID_B745693EC8764AE69D1851105C30142F",1)</v>
      </c>
      <c r="E9" s="8">
        <v>50</v>
      </c>
      <c r="F9" s="9" t="s">
        <v>22</v>
      </c>
      <c r="G9" s="8"/>
      <c r="H9" s="10">
        <v>8.5</v>
      </c>
      <c r="I9" s="8"/>
      <c r="J9" s="8" t="s">
        <v>38</v>
      </c>
      <c r="K9" s="8"/>
      <c r="L9" s="8"/>
      <c r="M9" s="8"/>
      <c r="N9" s="8"/>
      <c r="O9" s="8"/>
      <c r="P9" s="8"/>
    </row>
    <row r="10" s="2" customFormat="1" customHeight="1" spans="1:16">
      <c r="A10" s="8">
        <v>9</v>
      </c>
      <c r="B10" s="8" t="s">
        <v>39</v>
      </c>
      <c r="C10" s="8" t="s">
        <v>40</v>
      </c>
      <c r="D10" s="8" t="str">
        <f>_xlfn.DISPIMG("ID_F4AE1B930F014A07947F4ECF3ACF6609",1)</f>
        <v>=DISPIMG("ID_F4AE1B930F014A07947F4ECF3ACF6609",1)</v>
      </c>
      <c r="E10" s="8">
        <v>50</v>
      </c>
      <c r="F10" s="9" t="s">
        <v>15</v>
      </c>
      <c r="G10" s="8"/>
      <c r="H10" s="10">
        <v>2.7</v>
      </c>
      <c r="I10" s="8"/>
      <c r="J10" s="8" t="s">
        <v>41</v>
      </c>
      <c r="K10" s="8"/>
      <c r="L10" s="8"/>
      <c r="M10" s="8"/>
      <c r="N10" s="8"/>
      <c r="O10" s="8"/>
      <c r="P10" s="8"/>
    </row>
    <row r="11" s="2" customFormat="1" customHeight="1" spans="1:16">
      <c r="A11" s="8">
        <v>10</v>
      </c>
      <c r="B11" s="8" t="s">
        <v>42</v>
      </c>
      <c r="C11" s="8" t="s">
        <v>43</v>
      </c>
      <c r="D11" s="8" t="str">
        <f>_xlfn.DISPIMG("ID_9EB2789B027A4E0D9A895ABF1FE0D81F",1)</f>
        <v>=DISPIMG("ID_9EB2789B027A4E0D9A895ABF1FE0D81F",1)</v>
      </c>
      <c r="E11" s="8">
        <v>50</v>
      </c>
      <c r="F11" s="9" t="s">
        <v>15</v>
      </c>
      <c r="G11" s="8"/>
      <c r="H11" s="10">
        <v>4.8</v>
      </c>
      <c r="I11" s="8"/>
      <c r="J11" s="8" t="s">
        <v>44</v>
      </c>
      <c r="K11" s="8"/>
      <c r="L11" s="8"/>
      <c r="M11" s="8"/>
      <c r="N11" s="8"/>
      <c r="O11" s="8"/>
      <c r="P11" s="8"/>
    </row>
    <row r="12" s="2" customFormat="1" customHeight="1" spans="1:16">
      <c r="A12" s="8">
        <v>11</v>
      </c>
      <c r="B12" s="8" t="s">
        <v>45</v>
      </c>
      <c r="C12" s="8" t="s">
        <v>46</v>
      </c>
      <c r="D12" s="8" t="str">
        <f>_xlfn.DISPIMG("ID_9536068E9B1640C4B9D36802D4BDFC0F",1)</f>
        <v>=DISPIMG("ID_9536068E9B1640C4B9D36802D4BDFC0F",1)</v>
      </c>
      <c r="E12" s="8">
        <v>50</v>
      </c>
      <c r="F12" s="9" t="s">
        <v>15</v>
      </c>
      <c r="G12" s="8"/>
      <c r="H12" s="10">
        <v>2.5</v>
      </c>
      <c r="I12" s="8"/>
      <c r="J12" s="8" t="s">
        <v>47</v>
      </c>
      <c r="K12" s="8"/>
      <c r="L12" s="8"/>
      <c r="M12" s="8"/>
      <c r="N12" s="8"/>
      <c r="O12" s="8"/>
      <c r="P12" s="8"/>
    </row>
    <row r="13" s="2" customFormat="1" customHeight="1" spans="1:16">
      <c r="A13" s="8">
        <v>14</v>
      </c>
      <c r="B13" s="8" t="s">
        <v>48</v>
      </c>
      <c r="C13" s="8" t="s">
        <v>49</v>
      </c>
      <c r="D13" s="8" t="str">
        <f>_xlfn.DISPIMG("ID_0E1528236CBA401DB57997EC5B898D18",1)</f>
        <v>=DISPIMG("ID_0E1528236CBA401DB57997EC5B898D18",1)</v>
      </c>
      <c r="E13" s="8">
        <v>50</v>
      </c>
      <c r="F13" s="9" t="s">
        <v>15</v>
      </c>
      <c r="G13" s="8"/>
      <c r="H13" s="10">
        <v>6</v>
      </c>
      <c r="I13" s="8"/>
      <c r="J13" s="8" t="s">
        <v>50</v>
      </c>
      <c r="K13" s="8"/>
      <c r="L13" s="8"/>
      <c r="M13" s="8"/>
      <c r="N13" s="8"/>
      <c r="O13" s="8"/>
      <c r="P13" s="8"/>
    </row>
    <row r="14" s="2" customFormat="1" customHeight="1" spans="1:16">
      <c r="A14" s="8">
        <v>15</v>
      </c>
      <c r="B14" s="8" t="s">
        <v>51</v>
      </c>
      <c r="C14" s="8" t="s">
        <v>52</v>
      </c>
      <c r="D14" s="8" t="str">
        <f>_xlfn.DISPIMG("ID_AEB80A8A215847CFBBDD217DE3587FF6",1)</f>
        <v>=DISPIMG("ID_AEB80A8A215847CFBBDD217DE3587FF6",1)</v>
      </c>
      <c r="E14" s="8">
        <v>50</v>
      </c>
      <c r="F14" s="9" t="s">
        <v>22</v>
      </c>
      <c r="G14" s="8"/>
      <c r="H14" s="10">
        <v>2.7</v>
      </c>
      <c r="I14" s="8"/>
      <c r="J14" s="8" t="s">
        <v>16</v>
      </c>
      <c r="K14" s="8"/>
      <c r="L14" s="8"/>
      <c r="M14" s="8"/>
      <c r="N14" s="8"/>
      <c r="O14" s="8"/>
      <c r="P14" s="8"/>
    </row>
    <row r="15" s="2" customFormat="1" customHeight="1" spans="1:16">
      <c r="A15" s="8">
        <v>16</v>
      </c>
      <c r="B15" s="8" t="s">
        <v>53</v>
      </c>
      <c r="C15" s="8" t="s">
        <v>54</v>
      </c>
      <c r="D15" s="8" t="str">
        <f>_xlfn.DISPIMG("ID_16AD622545F24DD1B04D2B8C1AA14260",1)</f>
        <v>=DISPIMG("ID_16AD622545F24DD1B04D2B8C1AA14260",1)</v>
      </c>
      <c r="E15" s="8">
        <v>50</v>
      </c>
      <c r="F15" s="9" t="s">
        <v>22</v>
      </c>
      <c r="G15" s="8"/>
      <c r="H15" s="10">
        <v>2.5</v>
      </c>
      <c r="I15" s="8"/>
      <c r="J15" s="8" t="s">
        <v>55</v>
      </c>
      <c r="K15" s="8"/>
      <c r="L15" s="8"/>
      <c r="M15" s="8"/>
      <c r="N15" s="8"/>
      <c r="O15" s="8"/>
      <c r="P15" s="8"/>
    </row>
    <row r="16" s="2" customFormat="1" customHeight="1" spans="1:16">
      <c r="A16" s="8">
        <v>17</v>
      </c>
      <c r="B16" s="8" t="s">
        <v>56</v>
      </c>
      <c r="C16" s="8" t="s">
        <v>57</v>
      </c>
      <c r="D16" s="8" t="str">
        <f>_xlfn.DISPIMG("ID_F4AE1B930F014A07947F4ECF3ACF6609",1)</f>
        <v>=DISPIMG("ID_F4AE1B930F014A07947F4ECF3ACF6609",1)</v>
      </c>
      <c r="E16" s="8">
        <v>50</v>
      </c>
      <c r="F16" s="9" t="s">
        <v>15</v>
      </c>
      <c r="G16" s="8"/>
      <c r="H16" s="10">
        <v>4.5</v>
      </c>
      <c r="I16" s="8"/>
      <c r="J16" s="8" t="s">
        <v>58</v>
      </c>
      <c r="K16" s="8"/>
      <c r="L16" s="8"/>
      <c r="M16" s="8"/>
      <c r="N16" s="8"/>
      <c r="O16" s="8"/>
      <c r="P16" s="8"/>
    </row>
    <row r="17" s="2" customFormat="1" customHeight="1" spans="1:16">
      <c r="A17" s="8">
        <v>18</v>
      </c>
      <c r="B17" s="8" t="s">
        <v>59</v>
      </c>
      <c r="C17" s="8" t="s">
        <v>60</v>
      </c>
      <c r="D17" s="8" t="str">
        <f>_xlfn.DISPIMG("ID_9044883134F4481381867C2B3C4F15D0",1)</f>
        <v>=DISPIMG("ID_9044883134F4481381867C2B3C4F15D0",1)</v>
      </c>
      <c r="E17" s="8">
        <v>50</v>
      </c>
      <c r="F17" s="9" t="s">
        <v>15</v>
      </c>
      <c r="G17" s="8"/>
      <c r="H17" s="10">
        <v>3.5</v>
      </c>
      <c r="I17" s="8"/>
      <c r="J17" s="8" t="s">
        <v>61</v>
      </c>
      <c r="K17" s="8"/>
      <c r="L17" s="8"/>
      <c r="M17" s="8"/>
      <c r="N17" s="8"/>
      <c r="O17" s="8"/>
      <c r="P17" s="8"/>
    </row>
    <row r="18" s="2" customFormat="1" customHeight="1" spans="1:16">
      <c r="A18" s="8">
        <v>19</v>
      </c>
      <c r="B18" s="8" t="s">
        <v>62</v>
      </c>
      <c r="C18" s="8" t="s">
        <v>63</v>
      </c>
      <c r="D18" s="8" t="str">
        <f>_xlfn.DISPIMG("ID_DCD2DC0B8F6B4306A65B6436B4A2CE08",1)</f>
        <v>=DISPIMG("ID_DCD2DC0B8F6B4306A65B6436B4A2CE08",1)</v>
      </c>
      <c r="E18" s="8">
        <v>50</v>
      </c>
      <c r="F18" s="9" t="s">
        <v>15</v>
      </c>
      <c r="G18" s="8"/>
      <c r="H18" s="10">
        <v>2.5</v>
      </c>
      <c r="I18" s="8"/>
      <c r="J18" s="8" t="s">
        <v>47</v>
      </c>
      <c r="K18" s="8"/>
      <c r="L18" s="8"/>
      <c r="M18" s="8"/>
      <c r="N18" s="8"/>
      <c r="O18" s="8"/>
      <c r="P18" s="8"/>
    </row>
    <row r="19" s="2" customFormat="1" customHeight="1" spans="1:16">
      <c r="A19" s="8">
        <v>20</v>
      </c>
      <c r="B19" s="8" t="s">
        <v>64</v>
      </c>
      <c r="C19" s="8" t="s">
        <v>65</v>
      </c>
      <c r="D19" s="8" t="str">
        <f>_xlfn.DISPIMG("ID_F4AE1B930F014A07947F4ECF3ACF6609",1)</f>
        <v>=DISPIMG("ID_F4AE1B930F014A07947F4ECF3ACF6609",1)</v>
      </c>
      <c r="E19" s="8">
        <v>50</v>
      </c>
      <c r="F19" s="9" t="s">
        <v>15</v>
      </c>
      <c r="G19" s="8"/>
      <c r="H19" s="10">
        <v>6.3</v>
      </c>
      <c r="I19" s="8"/>
      <c r="J19" s="8" t="s">
        <v>66</v>
      </c>
      <c r="K19" s="8"/>
      <c r="L19" s="8"/>
      <c r="M19" s="8"/>
      <c r="N19" s="8"/>
      <c r="O19" s="8"/>
      <c r="P19" s="8"/>
    </row>
    <row r="20" s="2" customFormat="1" customHeight="1" spans="1:16">
      <c r="A20" s="8">
        <v>21</v>
      </c>
      <c r="B20" s="8" t="s">
        <v>67</v>
      </c>
      <c r="C20" s="8" t="s">
        <v>68</v>
      </c>
      <c r="D20" s="8" t="str">
        <f>_xlfn.DISPIMG("ID_F03A195ECA1B4CB1BE123D4D937D2E5F",1)</f>
        <v>=DISPIMG("ID_F03A195ECA1B4CB1BE123D4D937D2E5F",1)</v>
      </c>
      <c r="E20" s="8">
        <v>50</v>
      </c>
      <c r="F20" s="9" t="s">
        <v>15</v>
      </c>
      <c r="G20" s="8"/>
      <c r="H20" s="10">
        <v>4</v>
      </c>
      <c r="I20" s="8"/>
      <c r="J20" s="8" t="s">
        <v>69</v>
      </c>
      <c r="K20" s="8"/>
      <c r="L20" s="8"/>
      <c r="M20" s="8"/>
      <c r="N20" s="8"/>
      <c r="O20" s="8"/>
      <c r="P20" s="8"/>
    </row>
    <row r="21" s="2" customFormat="1" customHeight="1" spans="1:16">
      <c r="A21" s="8">
        <v>22</v>
      </c>
      <c r="B21" s="8" t="s">
        <v>70</v>
      </c>
      <c r="C21" s="8" t="s">
        <v>71</v>
      </c>
      <c r="D21" s="8" t="str">
        <f>_xlfn.DISPIMG("ID_8276D96B85F44EE8B3235D98FC709F68",1)</f>
        <v>=DISPIMG("ID_8276D96B85F44EE8B3235D98FC709F68",1)</v>
      </c>
      <c r="E21" s="8">
        <v>50</v>
      </c>
      <c r="F21" s="9" t="s">
        <v>15</v>
      </c>
      <c r="G21" s="8"/>
      <c r="H21" s="10">
        <v>6</v>
      </c>
      <c r="I21" s="8"/>
      <c r="J21" s="8" t="s">
        <v>72</v>
      </c>
      <c r="K21" s="8"/>
      <c r="L21" s="8"/>
      <c r="M21" s="8"/>
      <c r="N21" s="8"/>
      <c r="O21" s="8"/>
      <c r="P21" s="8"/>
    </row>
    <row r="22" s="2" customFormat="1" customHeight="1" spans="1:16">
      <c r="A22" s="8">
        <v>23</v>
      </c>
      <c r="B22" s="8" t="s">
        <v>73</v>
      </c>
      <c r="C22" s="8" t="s">
        <v>74</v>
      </c>
      <c r="D22" s="8" t="str">
        <f>_xlfn.DISPIMG("ID_72FF2CA3916D4790B5DA9B4141D1D576",1)</f>
        <v>=DISPIMG("ID_72FF2CA3916D4790B5DA9B4141D1D576",1)</v>
      </c>
      <c r="E22" s="8">
        <v>50</v>
      </c>
      <c r="F22" s="9" t="s">
        <v>15</v>
      </c>
      <c r="G22" s="8"/>
      <c r="H22" s="10">
        <v>2.5</v>
      </c>
      <c r="I22" s="8"/>
      <c r="J22" s="8" t="s">
        <v>75</v>
      </c>
      <c r="K22" s="8"/>
      <c r="L22" s="8"/>
      <c r="M22" s="8"/>
      <c r="N22" s="8"/>
      <c r="O22" s="8"/>
      <c r="P22" s="8"/>
    </row>
    <row r="23" s="2" customFormat="1" customHeight="1" spans="1:16">
      <c r="A23" s="8">
        <v>24</v>
      </c>
      <c r="B23" s="8" t="s">
        <v>76</v>
      </c>
      <c r="C23" s="8" t="s">
        <v>77</v>
      </c>
      <c r="D23" s="8" t="str">
        <f>_xlfn.DISPIMG("ID_0F77946194F743C39F704D0D68808366",1)</f>
        <v>=DISPIMG("ID_0F77946194F743C39F704D0D68808366",1)</v>
      </c>
      <c r="E23" s="8">
        <v>50</v>
      </c>
      <c r="F23" s="9" t="s">
        <v>15</v>
      </c>
      <c r="G23" s="8"/>
      <c r="H23" s="10">
        <v>2.5</v>
      </c>
      <c r="I23" s="8"/>
      <c r="J23" s="8" t="s">
        <v>55</v>
      </c>
      <c r="K23" s="8"/>
      <c r="L23" s="8"/>
      <c r="M23" s="8"/>
      <c r="N23" s="8"/>
      <c r="O23" s="8"/>
      <c r="P23" s="8"/>
    </row>
    <row r="24" s="2" customFormat="1" customHeight="1" spans="1:16">
      <c r="A24" s="8">
        <v>25</v>
      </c>
      <c r="B24" s="8" t="s">
        <v>78</v>
      </c>
      <c r="C24" s="8" t="s">
        <v>79</v>
      </c>
      <c r="D24" s="8"/>
      <c r="E24" s="8">
        <v>50</v>
      </c>
      <c r="F24" s="9" t="s">
        <v>15</v>
      </c>
      <c r="G24" s="8"/>
      <c r="H24" s="10">
        <v>8</v>
      </c>
      <c r="I24" s="8"/>
      <c r="J24" s="8" t="s">
        <v>80</v>
      </c>
      <c r="K24" s="8"/>
      <c r="L24" s="8"/>
      <c r="M24" s="8"/>
      <c r="N24" s="8"/>
      <c r="O24" s="8"/>
      <c r="P24" s="8"/>
    </row>
    <row r="25" s="2" customFormat="1" customHeight="1" spans="1:16">
      <c r="A25" s="8">
        <v>26</v>
      </c>
      <c r="B25" s="8" t="s">
        <v>81</v>
      </c>
      <c r="C25" s="8" t="s">
        <v>82</v>
      </c>
      <c r="D25" s="8" t="str">
        <f>_xlfn.DISPIMG("ID_35C467D52F784E9095604B781758003A",1)</f>
        <v>=DISPIMG("ID_35C467D52F784E9095604B781758003A",1)</v>
      </c>
      <c r="E25" s="8">
        <v>50</v>
      </c>
      <c r="F25" s="9" t="s">
        <v>15</v>
      </c>
      <c r="G25" s="8"/>
      <c r="H25" s="10">
        <v>11</v>
      </c>
      <c r="I25" s="8"/>
      <c r="J25" s="8" t="s">
        <v>83</v>
      </c>
      <c r="K25" s="8"/>
      <c r="L25" s="8"/>
      <c r="M25" s="8"/>
      <c r="N25" s="8"/>
      <c r="O25" s="8"/>
      <c r="P25" s="8"/>
    </row>
    <row r="26" s="2" customFormat="1" customHeight="1" spans="1:16">
      <c r="A26" s="8">
        <v>27</v>
      </c>
      <c r="B26" s="8" t="s">
        <v>84</v>
      </c>
      <c r="C26" s="8" t="s">
        <v>85</v>
      </c>
      <c r="D26" s="8" t="str">
        <f>_xlfn.DISPIMG("ID_98C5978EEC0441088B6C9A8FBB8DEBFC",1)</f>
        <v>=DISPIMG("ID_98C5978EEC0441088B6C9A8FBB8DEBFC",1)</v>
      </c>
      <c r="E26" s="8">
        <v>50</v>
      </c>
      <c r="F26" s="9" t="s">
        <v>15</v>
      </c>
      <c r="G26" s="8"/>
      <c r="H26" s="10">
        <v>5</v>
      </c>
      <c r="I26" s="8"/>
      <c r="J26" s="8" t="s">
        <v>86</v>
      </c>
      <c r="K26" s="8"/>
      <c r="L26" s="8"/>
      <c r="M26" s="8"/>
      <c r="N26" s="8"/>
      <c r="O26" s="8"/>
      <c r="P26" s="8"/>
    </row>
    <row r="27" s="2" customFormat="1" customHeight="1" spans="1:16">
      <c r="A27" s="8">
        <v>28</v>
      </c>
      <c r="B27" s="8" t="s">
        <v>87</v>
      </c>
      <c r="C27" s="8" t="s">
        <v>85</v>
      </c>
      <c r="D27" s="8" t="str">
        <f>_xlfn.DISPIMG("ID_1AAB1970A4654C969DB60D3FB93AAB6D",1)</f>
        <v>=DISPIMG("ID_1AAB1970A4654C969DB60D3FB93AAB6D",1)</v>
      </c>
      <c r="E27" s="8">
        <v>50</v>
      </c>
      <c r="F27" s="9" t="s">
        <v>22</v>
      </c>
      <c r="G27" s="8"/>
      <c r="H27" s="10">
        <v>5</v>
      </c>
      <c r="I27" s="8"/>
      <c r="J27" s="8" t="s">
        <v>86</v>
      </c>
      <c r="K27" s="8"/>
      <c r="L27" s="8"/>
      <c r="M27" s="8"/>
      <c r="N27" s="8"/>
      <c r="O27" s="8"/>
      <c r="P27" s="8"/>
    </row>
    <row r="28" s="2" customFormat="1" customHeight="1" spans="1:16">
      <c r="A28" s="8">
        <v>29</v>
      </c>
      <c r="B28" s="8" t="s">
        <v>88</v>
      </c>
      <c r="C28" s="8" t="s">
        <v>89</v>
      </c>
      <c r="D28" s="8" t="str">
        <f>_xlfn.DISPIMG("ID_CF70244BF077422BB68A827083609185",1)</f>
        <v>=DISPIMG("ID_CF70244BF077422BB68A827083609185",1)</v>
      </c>
      <c r="E28" s="8">
        <v>50</v>
      </c>
      <c r="F28" s="9" t="s">
        <v>15</v>
      </c>
      <c r="G28" s="8"/>
      <c r="H28" s="10">
        <v>10.5</v>
      </c>
      <c r="I28" s="8"/>
      <c r="J28" s="8" t="s">
        <v>90</v>
      </c>
      <c r="K28" s="8"/>
      <c r="L28" s="8"/>
      <c r="M28" s="8"/>
      <c r="N28" s="8"/>
      <c r="O28" s="8"/>
      <c r="P28" s="8"/>
    </row>
    <row r="29" s="2" customFormat="1" customHeight="1" spans="1:16">
      <c r="A29" s="8">
        <v>30</v>
      </c>
      <c r="B29" s="8" t="s">
        <v>91</v>
      </c>
      <c r="C29" s="8" t="s">
        <v>92</v>
      </c>
      <c r="D29" s="8" t="str">
        <f>_xlfn.DISPIMG("ID_996EC1D38BA143A6A8FBD3349D415B40",1)</f>
        <v>=DISPIMG("ID_996EC1D38BA143A6A8FBD3349D415B40",1)</v>
      </c>
      <c r="E29" s="8">
        <v>50</v>
      </c>
      <c r="F29" s="9" t="s">
        <v>15</v>
      </c>
      <c r="G29" s="8"/>
      <c r="H29" s="10">
        <v>2.7</v>
      </c>
      <c r="I29" s="8"/>
      <c r="J29" s="8" t="s">
        <v>93</v>
      </c>
      <c r="K29" s="8"/>
      <c r="L29" s="8"/>
      <c r="M29" s="8"/>
      <c r="N29" s="8"/>
      <c r="O29" s="8"/>
      <c r="P29" s="8"/>
    </row>
    <row r="30" s="2" customFormat="1" customHeight="1" spans="1:16">
      <c r="A30" s="8">
        <v>31</v>
      </c>
      <c r="B30" s="8" t="s">
        <v>94</v>
      </c>
      <c r="C30" s="8" t="s">
        <v>95</v>
      </c>
      <c r="D30" s="8" t="str">
        <f>_xlfn.DISPIMG("ID_996EC1D38BA143A6A8FBD3349D415B40",1)</f>
        <v>=DISPIMG("ID_996EC1D38BA143A6A8FBD3349D415B40",1)</v>
      </c>
      <c r="E30" s="8">
        <v>50</v>
      </c>
      <c r="F30" s="9" t="s">
        <v>15</v>
      </c>
      <c r="G30" s="8"/>
      <c r="H30" s="10">
        <v>5</v>
      </c>
      <c r="I30" s="8"/>
      <c r="J30" s="8" t="s">
        <v>96</v>
      </c>
      <c r="K30" s="8"/>
      <c r="L30" s="8"/>
      <c r="M30" s="8"/>
      <c r="N30" s="8"/>
      <c r="O30" s="8"/>
      <c r="P30" s="8"/>
    </row>
    <row r="31" s="2" customFormat="1" customHeight="1" spans="1:16">
      <c r="A31" s="8">
        <v>32</v>
      </c>
      <c r="B31" s="8" t="s">
        <v>97</v>
      </c>
      <c r="C31" s="8" t="s">
        <v>98</v>
      </c>
      <c r="D31" s="8" t="str">
        <f>_xlfn.DISPIMG("ID_D0EE7819BA7848A5AFDBBC1AB1533E3D",1)</f>
        <v>=DISPIMG("ID_D0EE7819BA7848A5AFDBBC1AB1533E3D",1)</v>
      </c>
      <c r="E31" s="8">
        <v>50</v>
      </c>
      <c r="F31" s="9" t="s">
        <v>15</v>
      </c>
      <c r="G31" s="8"/>
      <c r="H31" s="10">
        <v>4</v>
      </c>
      <c r="I31" s="8"/>
      <c r="J31" s="8" t="s">
        <v>99</v>
      </c>
      <c r="K31" s="8"/>
      <c r="L31" s="8"/>
      <c r="M31" s="8"/>
      <c r="N31" s="8"/>
      <c r="O31" s="8"/>
      <c r="P31" s="8"/>
    </row>
    <row r="32" s="2" customFormat="1" customHeight="1" spans="1:16">
      <c r="A32" s="8">
        <v>33</v>
      </c>
      <c r="B32" s="8" t="s">
        <v>100</v>
      </c>
      <c r="C32" s="8" t="s">
        <v>101</v>
      </c>
      <c r="D32" s="8"/>
      <c r="E32" s="8">
        <v>50</v>
      </c>
      <c r="F32" s="9" t="s">
        <v>15</v>
      </c>
      <c r="G32" s="8"/>
      <c r="H32" s="10">
        <v>5.5</v>
      </c>
      <c r="I32" s="8"/>
      <c r="J32" s="8" t="s">
        <v>102</v>
      </c>
      <c r="K32" s="8"/>
      <c r="L32" s="8"/>
      <c r="M32" s="8"/>
      <c r="N32" s="8"/>
      <c r="O32" s="8"/>
      <c r="P32" s="8"/>
    </row>
    <row r="33" s="2" customFormat="1" customHeight="1" spans="1:16">
      <c r="A33" s="8">
        <v>34</v>
      </c>
      <c r="B33" s="8" t="s">
        <v>103</v>
      </c>
      <c r="C33" s="8" t="s">
        <v>104</v>
      </c>
      <c r="D33" s="8" t="str">
        <f>_xlfn.DISPIMG("ID_78C3D84773764684A5B7216E35D8DF7A",1)</f>
        <v>=DISPIMG("ID_78C3D84773764684A5B7216E35D8DF7A",1)</v>
      </c>
      <c r="E33" s="8">
        <v>50</v>
      </c>
      <c r="F33" s="9" t="s">
        <v>15</v>
      </c>
      <c r="G33" s="8"/>
      <c r="H33" s="10">
        <v>2</v>
      </c>
      <c r="I33" s="8"/>
      <c r="J33" s="8" t="s">
        <v>105</v>
      </c>
      <c r="K33" s="8"/>
      <c r="L33" s="8"/>
      <c r="M33" s="8"/>
      <c r="N33" s="8"/>
      <c r="O33" s="8"/>
      <c r="P33" s="8"/>
    </row>
    <row r="34" s="2" customFormat="1" customHeight="1" spans="1:16">
      <c r="A34" s="8">
        <v>35</v>
      </c>
      <c r="B34" s="8" t="s">
        <v>106</v>
      </c>
      <c r="C34" s="8" t="s">
        <v>107</v>
      </c>
      <c r="D34" s="8" t="str">
        <f>_xlfn.DISPIMG("ID_627331E884E44402849E99A982B1EAAF",1)</f>
        <v>=DISPIMG("ID_627331E884E44402849E99A982B1EAAF",1)</v>
      </c>
      <c r="E34" s="8">
        <v>50</v>
      </c>
      <c r="F34" s="9" t="s">
        <v>15</v>
      </c>
      <c r="G34" s="8"/>
      <c r="H34" s="10">
        <v>10.5</v>
      </c>
      <c r="I34" s="8"/>
      <c r="J34" s="8" t="s">
        <v>90</v>
      </c>
      <c r="K34" s="8"/>
      <c r="L34" s="8"/>
      <c r="M34" s="8"/>
      <c r="N34" s="8"/>
      <c r="O34" s="8"/>
      <c r="P34" s="8"/>
    </row>
    <row r="35" s="2" customFormat="1" customHeight="1" spans="1:16">
      <c r="A35" s="8">
        <v>36</v>
      </c>
      <c r="B35" s="8" t="s">
        <v>108</v>
      </c>
      <c r="C35" s="8" t="s">
        <v>109</v>
      </c>
      <c r="D35" s="8" t="str">
        <f>_xlfn.DISPIMG("ID_BC30E49BBE364EC1B97AE79361354677",1)</f>
        <v>=DISPIMG("ID_BC30E49BBE364EC1B97AE79361354677",1)</v>
      </c>
      <c r="E35" s="8">
        <v>50</v>
      </c>
      <c r="F35" s="9" t="s">
        <v>15</v>
      </c>
      <c r="G35" s="8"/>
      <c r="H35" s="10">
        <v>6.7</v>
      </c>
      <c r="I35" s="8"/>
      <c r="J35" s="8" t="s">
        <v>110</v>
      </c>
      <c r="K35" s="8"/>
      <c r="L35" s="8"/>
      <c r="M35" s="8"/>
      <c r="N35" s="8"/>
      <c r="O35" s="8"/>
      <c r="P35" s="8"/>
    </row>
    <row r="36" s="2" customFormat="1" customHeight="1" spans="1:16">
      <c r="A36" s="8">
        <v>37</v>
      </c>
      <c r="B36" s="8" t="s">
        <v>111</v>
      </c>
      <c r="C36" s="8" t="s">
        <v>112</v>
      </c>
      <c r="D36" s="8" t="str">
        <f>_xlfn.DISPIMG("ID_70A6A5B0FE1C463EA348D71F68169174",1)</f>
        <v>=DISPIMG("ID_70A6A5B0FE1C463EA348D71F68169174",1)</v>
      </c>
      <c r="E36" s="8">
        <v>50</v>
      </c>
      <c r="F36" s="9" t="s">
        <v>15</v>
      </c>
      <c r="G36" s="8"/>
      <c r="H36" s="10">
        <v>6</v>
      </c>
      <c r="I36" s="8"/>
      <c r="J36" s="8" t="s">
        <v>113</v>
      </c>
      <c r="K36" s="8"/>
      <c r="L36" s="8"/>
      <c r="M36" s="8"/>
      <c r="N36" s="8"/>
      <c r="O36" s="8"/>
      <c r="P36" s="8"/>
    </row>
    <row r="37" s="2" customFormat="1" customHeight="1" spans="1:16">
      <c r="A37" s="8">
        <v>38</v>
      </c>
      <c r="B37" s="8" t="s">
        <v>114</v>
      </c>
      <c r="C37" s="8" t="s">
        <v>115</v>
      </c>
      <c r="D37" s="8" t="str">
        <f>_xlfn.DISPIMG("ID_36803452D0B348FCA8AC18DCA8C86B71",1)</f>
        <v>=DISPIMG("ID_36803452D0B348FCA8AC18DCA8C86B71",1)</v>
      </c>
      <c r="E37" s="8">
        <v>50</v>
      </c>
      <c r="F37" s="9" t="s">
        <v>15</v>
      </c>
      <c r="G37" s="8"/>
      <c r="H37" s="10">
        <v>6.6</v>
      </c>
      <c r="I37" s="8"/>
      <c r="J37" s="8" t="s">
        <v>116</v>
      </c>
      <c r="K37" s="8"/>
      <c r="L37" s="8"/>
      <c r="M37" s="8"/>
      <c r="N37" s="8"/>
      <c r="O37" s="8"/>
      <c r="P37" s="8"/>
    </row>
    <row r="38" s="2" customFormat="1" customHeight="1" spans="1:16">
      <c r="A38" s="8">
        <v>39</v>
      </c>
      <c r="B38" s="8" t="s">
        <v>117</v>
      </c>
      <c r="C38" s="8" t="s">
        <v>118</v>
      </c>
      <c r="D38" s="8" t="str">
        <f>_xlfn.DISPIMG("ID_57EE8A7118EC46859A7E4A74F6971AD2",1)</f>
        <v>=DISPIMG("ID_57EE8A7118EC46859A7E4A74F6971AD2",1)</v>
      </c>
      <c r="E38" s="8">
        <v>50</v>
      </c>
      <c r="F38" s="9" t="s">
        <v>15</v>
      </c>
      <c r="G38" s="8"/>
      <c r="H38" s="10">
        <v>2</v>
      </c>
      <c r="I38" s="8"/>
      <c r="J38" s="8" t="s">
        <v>105</v>
      </c>
      <c r="K38" s="8"/>
      <c r="L38" s="8"/>
      <c r="M38" s="8"/>
      <c r="N38" s="8"/>
      <c r="O38" s="8"/>
      <c r="P38" s="8"/>
    </row>
  </sheetData>
  <autoFilter xmlns:etc="http://www.wps.cn/officeDocument/2017/etCustomData" ref="A1:P38" etc:filterBottomFollowUsedRange="0">
    <extLst/>
  </autoFilter>
  <pageMargins left="0.7" right="0.7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美国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5342</dc:creator>
  <cp:lastModifiedBy>Z</cp:lastModifiedBy>
  <dcterms:created xsi:type="dcterms:W3CDTF">2022-03-23T15:28:00Z</dcterms:created>
  <dcterms:modified xsi:type="dcterms:W3CDTF">2025-11-12T17:33:58Z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5B67CA73CD8E43E2B2F536291DF24EFC_13</vt:lpwstr>
  </property>
  <property fmtid="{D5CDD505-2E9C-101B-9397-08002B2CF9AE}" pid="3" name="KSOProductBuildVer">
    <vt:lpwstr>2052-12.1.0.23542</vt:lpwstr>
  </property>
</Properties>
</file>